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anuel\Downloads\INGRESOS POR VENTAS\"/>
    </mc:Choice>
  </mc:AlternateContent>
  <xr:revisionPtr revIDLastSave="0" documentId="13_ncr:1_{7B0B49DD-C6C6-404C-A162-1D3FC7C8B16B}" xr6:coauthVersionLast="47" xr6:coauthVersionMax="47" xr10:uidLastSave="{00000000-0000-0000-0000-000000000000}"/>
  <bookViews>
    <workbookView xWindow="-108" yWindow="-108" windowWidth="23256" windowHeight="13176" activeTab="2" xr2:uid="{ADA29740-77D0-436C-9E9A-5B28DF1B157E}"/>
  </bookViews>
  <sheets>
    <sheet name="OPCION MÁS SIMPLE" sheetId="1" r:id="rId1"/>
    <sheet name="OPCIÓN MENOSCOMPLEJA (NO REEXP)" sheetId="2" r:id="rId2"/>
    <sheet name="OPCION COMPLEJA (REEXP)"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4" l="1"/>
  <c r="F27" i="4" s="1"/>
  <c r="H27" i="4" s="1"/>
  <c r="G28" i="4"/>
  <c r="G29" i="4" s="1"/>
  <c r="H29" i="4" s="1"/>
  <c r="F24" i="4"/>
  <c r="F25" i="4" s="1"/>
  <c r="C62" i="2"/>
  <c r="C64" i="2" s="1"/>
  <c r="H47" i="2"/>
  <c r="H46" i="2"/>
  <c r="G67" i="4"/>
  <c r="F67" i="4"/>
  <c r="C67" i="4"/>
  <c r="H66" i="4"/>
  <c r="H65" i="4"/>
  <c r="H64" i="4"/>
  <c r="H63" i="4"/>
  <c r="H48" i="4"/>
  <c r="G26" i="2"/>
  <c r="F26" i="2"/>
  <c r="C26" i="2"/>
  <c r="H25" i="2"/>
  <c r="H24" i="2"/>
  <c r="H23" i="2"/>
  <c r="H22" i="2"/>
  <c r="G15" i="1"/>
  <c r="F15" i="1"/>
  <c r="H12" i="1"/>
  <c r="H13" i="1"/>
  <c r="H14" i="1"/>
  <c r="H11" i="1"/>
  <c r="C15" i="1"/>
  <c r="G24" i="4" l="1"/>
  <c r="G25" i="4" s="1"/>
  <c r="H25" i="4" s="1"/>
  <c r="H30" i="4" s="1"/>
  <c r="H48" i="2"/>
  <c r="G26" i="4" l="1"/>
</calcChain>
</file>

<file path=xl/sharedStrings.xml><?xml version="1.0" encoding="utf-8"?>
<sst xmlns="http://schemas.openxmlformats.org/spreadsheetml/2006/main" count="158" uniqueCount="92">
  <si>
    <t xml:space="preserve">Duración: </t>
  </si>
  <si>
    <t>3 años</t>
  </si>
  <si>
    <t>Inicio:</t>
  </si>
  <si>
    <t>Fin</t>
  </si>
  <si>
    <t>Devengo 2019</t>
  </si>
  <si>
    <t>Ingresos</t>
  </si>
  <si>
    <t>Importe inicial contrato</t>
  </si>
  <si>
    <t>Modificación del contrato</t>
  </si>
  <si>
    <t>Importe total del contrato</t>
  </si>
  <si>
    <t>Devengo 2020</t>
  </si>
  <si>
    <t>Devengo 2021</t>
  </si>
  <si>
    <t>Devengo 2022</t>
  </si>
  <si>
    <t>PGC 2007</t>
  </si>
  <si>
    <t>PGC 2021</t>
  </si>
  <si>
    <t>Diferencia</t>
  </si>
  <si>
    <t>Concepto</t>
  </si>
  <si>
    <t>Motivo diferencia</t>
  </si>
  <si>
    <t>La modificación del contrato se aprueba en 2021</t>
  </si>
  <si>
    <t>CONTRATOS DE CONSTRUCCIÓN</t>
  </si>
  <si>
    <t>El contrato se sigue contabilizando de acuerdo al PGC 2007</t>
  </si>
  <si>
    <t>OPCIÓN SIMPLE (DISPOSICIÓN TRANSITORIA QUINTA, APARTADO 4</t>
  </si>
  <si>
    <t>4. Sin perjuicio de lo anterior, como solución práctica alternativa, la empresa podrá optar por seguir los criterios en vigor hasta el 31 de diciembre de 2020 en los contratos que no estén terminados en la fecha de primera aplicación.</t>
  </si>
  <si>
    <t>De acuerdo con la DT QUINTA, APARTADO 4, del RD 1/2021, la Sociedad ha seguido aplicando los criterios en vigor sobre reconocimiento de ingresos a 31 de diciembre de 2020 en los contratos que no están terminados en la fecha de primera aplicación</t>
  </si>
  <si>
    <t>ESTA OPCIÓN ES PARA EMPRESAS QUE NO SE QUIERAN COMPLICAR EN ABSOLUTO LA VIDA</t>
  </si>
  <si>
    <t>Clientes</t>
  </si>
  <si>
    <t>Saldos a 31-12-20</t>
  </si>
  <si>
    <t>Clientes (430)</t>
  </si>
  <si>
    <t>Ingresos ventas (700)</t>
  </si>
  <si>
    <t>Provisión (4999)</t>
  </si>
  <si>
    <t>Dotación provisión (6959)</t>
  </si>
  <si>
    <t>Existencias (3XX)</t>
  </si>
  <si>
    <t>Variación existencias</t>
  </si>
  <si>
    <t>Impacto en patrimonio neto</t>
  </si>
  <si>
    <t>Devengo 2018</t>
  </si>
  <si>
    <t>aprobada</t>
  </si>
  <si>
    <t>Reservas</t>
  </si>
  <si>
    <t>Activo por impuesto diferido</t>
  </si>
  <si>
    <t>Debe</t>
  </si>
  <si>
    <t>Haber</t>
  </si>
  <si>
    <t>Saldos a 31-12-19</t>
  </si>
  <si>
    <t>En la memoria se debería poner que a 1 de enero de 2020 las modificaciones</t>
  </si>
  <si>
    <t xml:space="preserve">en el contrato implican dos contratos separados, con precios independientes, </t>
  </si>
  <si>
    <t>y que su efecto acumulado a 1-1-20 supone una disminución de los ingresos</t>
  </si>
  <si>
    <t xml:space="preserve">en 2019 de 5.000 euros </t>
  </si>
  <si>
    <t>(Es posible que hay que hacer un asiento a 1-1-21 contra reservas si ese efecto a 1-1-20 se arrastra a 1-1-21)</t>
  </si>
  <si>
    <r>
      <t>A) CONTRATOS DE CONSTRUCCIÓN TERMINADOS ANTES DE 1-1-2020 O INICIADOS Y TERMINADOS EN 2020 (</t>
    </r>
    <r>
      <rPr>
        <b/>
        <u/>
        <sz val="12"/>
        <color rgb="FFFF0000"/>
        <rFont val="Calibri"/>
        <family val="2"/>
        <scheme val="minor"/>
      </rPr>
      <t>SOLUCIÓN PRÁCTICA A</t>
    </r>
    <r>
      <rPr>
        <b/>
        <u/>
        <sz val="12"/>
        <color theme="1"/>
        <rFont val="Calibri"/>
        <family val="2"/>
        <scheme val="minor"/>
      </rPr>
      <t>)</t>
    </r>
  </si>
  <si>
    <r>
      <t>B) CONTRATOS CON CONTRAPRESTACIÓN VARIABLE (</t>
    </r>
    <r>
      <rPr>
        <b/>
        <u/>
        <sz val="12"/>
        <color rgb="FFFF0000"/>
        <rFont val="Calibri"/>
        <family val="2"/>
        <scheme val="minor"/>
      </rPr>
      <t>SOLUCIÓN PRÁCTICA B</t>
    </r>
    <r>
      <rPr>
        <b/>
        <u/>
        <sz val="12"/>
        <color theme="1"/>
        <rFont val="Calibri"/>
        <family val="2"/>
        <scheme val="minor"/>
      </rPr>
      <t>)</t>
    </r>
  </si>
  <si>
    <r>
      <t>C) CONTRATOS MODIFICADOS ANTES DE 1-1-20 (</t>
    </r>
    <r>
      <rPr>
        <b/>
        <u/>
        <sz val="12"/>
        <color rgb="FFFF0000"/>
        <rFont val="Calibri"/>
        <family val="2"/>
        <scheme val="minor"/>
      </rPr>
      <t>SOLUCIÓN PRÁCTICA C</t>
    </r>
    <r>
      <rPr>
        <b/>
        <u/>
        <sz val="12"/>
        <color theme="1"/>
        <rFont val="Calibri"/>
        <family val="2"/>
        <scheme val="minor"/>
      </rPr>
      <t>)</t>
    </r>
  </si>
  <si>
    <t>D) CONTRATOS DE CONSTRUCCIÓN INICIADOS EN 2019 PARA TERMINAR EN 2022 (MODIFICACIÓN NO APROBADA HASTA 2021)</t>
  </si>
  <si>
    <t>Cifras 31-12-20 reexpresadas y siguiente asiento a 1-1-21:</t>
  </si>
  <si>
    <t>INFORMACIÓN EN LA MEMORIA</t>
  </si>
  <si>
    <t>A) OPTAR POR APLICAR LOS NUEVOS CRITERIOS DE FORMA RETROACTIVA ÚNICAMENTE A LOS CONTRATOS QUE NO ESTÉN TERMINADOS EN LA FECHA DE PRIMERA APLICACIÓN</t>
  </si>
  <si>
    <r>
      <t>En este caso,</t>
    </r>
    <r>
      <rPr>
        <b/>
        <sz val="11"/>
        <color theme="1"/>
        <rFont val="Calibri"/>
        <family val="2"/>
        <scheme val="minor"/>
      </rPr>
      <t xml:space="preserve"> NO HAY QUE REEXPRESAR</t>
    </r>
    <r>
      <rPr>
        <sz val="11"/>
        <color theme="1"/>
        <rFont val="Calibri"/>
        <family val="2"/>
        <scheme val="minor"/>
      </rPr>
      <t xml:space="preserve"> las cifras comparativas </t>
    </r>
  </si>
  <si>
    <t>pero sí que hay que hacer el siguiente ajuste el 1-1-21</t>
  </si>
  <si>
    <t>En la memoria se debería poner que a 1 de enero de 2021 las modificaciones</t>
  </si>
  <si>
    <t>y además implica un ajuste retroactivo a 1-1-21:</t>
  </si>
  <si>
    <t xml:space="preserve">EN DEFINITIVA, PUEDO DEJARLO IGUAL QUE PGC 2007 O BIEN HAGO </t>
  </si>
  <si>
    <r>
      <t xml:space="preserve">El </t>
    </r>
    <r>
      <rPr>
        <b/>
        <sz val="11"/>
        <color theme="1"/>
        <rFont val="Calibri"/>
        <family val="2"/>
        <scheme val="minor"/>
      </rPr>
      <t>efecto de la contabilización de dos contratos separados cuando bajo PGC 2007 se han venido registrando como un contrato único</t>
    </r>
    <r>
      <rPr>
        <sz val="11"/>
        <color theme="1"/>
        <rFont val="Calibri"/>
        <family val="2"/>
        <scheme val="minor"/>
      </rPr>
      <t xml:space="preserve"> (art. 5.2 RICAC INGRESOS)</t>
    </r>
  </si>
  <si>
    <t>Por ejemplo construcción de una presa:</t>
  </si>
  <si>
    <t>Propuesta de modificación del contrato antes de 1-1-2020</t>
  </si>
  <si>
    <t>Aprobación la propuesta de modificación del contrato en 2021</t>
  </si>
  <si>
    <t xml:space="preserve">En este caso, hay que reexpresar las cifras comparativas porque esta no es una modificación del contrato </t>
  </si>
  <si>
    <r>
      <t xml:space="preserve">La sociedad ha optado por aplicar la transición contable de los ingresos recogida en el apartado 2 de la DT 5ª, de modo que la sociedad ha aplicado la reexpresión de la información comparativa acogiéndose a las tres soluciones prácticas habilitadas en dicha norma. El </t>
    </r>
    <r>
      <rPr>
        <i/>
        <u/>
        <sz val="11"/>
        <color rgb="FF002060"/>
        <rFont val="Calibri"/>
        <family val="2"/>
        <scheme val="minor"/>
      </rPr>
      <t>efecto en las cifras comparativas no es significativo</t>
    </r>
    <r>
      <rPr>
        <i/>
        <sz val="11"/>
        <color rgb="FF002060"/>
        <rFont val="Calibri"/>
        <family val="2"/>
        <scheme val="minor"/>
      </rPr>
      <t>, con excepción de los contratos modificados no aprobados, que en las cifras comparativas del ejercicio 2020 suponen una disminución de reservas por 375.000, un aumento del activo por impuesto diferido de 125.000 y por otro lado una disminución de la cifra de clientes de 500.000</t>
    </r>
  </si>
  <si>
    <t>y que su efecto acumulado a 1-1-21 compensado con 2019, supone un aumento de los</t>
  </si>
  <si>
    <t xml:space="preserve"> ingresos de 3.000 euros</t>
  </si>
  <si>
    <t>La sociedad ha optado por aplicar en la transición contable de los ingresos recogida en el apartado 3 de la DT 5ª, de modo que la sociedad no ha reexpresado la información comparativa acogiéndose a las  soluciones prácticas habilitadas en dicha norma. El efecto en las cifras comparativas no es significativo, con excepción de los contratos modificados no aprobados, que ha supuesto el 1-1-21 suponen una disminución de reservas por 375.000, un aumento del activo por impuesto diferido de 125.000 y por otro lado una disminución de la cifra de clientes de 500.000.</t>
  </si>
  <si>
    <t>La propuesta de modificación del contrato se aprueba en 2020</t>
  </si>
  <si>
    <t>Este hecho se explica en la memoria, de la siguiente forma:</t>
  </si>
  <si>
    <t>DISPOSICIÓN TRANSITORIA 5ª APARTADO 4: LA OPCIÓN MÁS SIMPLE</t>
  </si>
  <si>
    <t>DISPOSICION TRANSITORIA 5, APARTADO 1 + APARTADO 3: OPCIÓN "A MEDIO CAMINO"</t>
  </si>
  <si>
    <t>CASO PRÁCTICO: CONTRATOS DE CONSTRUCCIÓN INICIADOS EN 2018 PARA TERMINAR EN 2021 (MODIFICACIÓN NO APROBADA POR EL CLIENTE HASTA 2021)</t>
  </si>
  <si>
    <t>Duración</t>
  </si>
  <si>
    <t>NO SE REEXPRESA PERO SE "TOCAN" RESERVAS A 1-1-21 (Y POSIBLEMENTE OTRAS PARTIDAS)</t>
  </si>
  <si>
    <t>B) PARA CONTRATOS MODIFICADOS ANTES DE 1-1-20 Y DE 1-1-21</t>
  </si>
  <si>
    <t>DISPOSICION TRANSITORIA 5, APARTADO 1 + APARTADO 2: OPCIÓN COMPLEJA</t>
  </si>
  <si>
    <t xml:space="preserve">En 2021 con los contratos abiertos a 31-12-20, se puede seguir aplicando PGC 2007 y con los contratos nuevos a partir de enero de 2021, se aplicará PGC Modificado 2021. </t>
  </si>
  <si>
    <t>Por tanto, la empresa no reexpresa cifras comparativas ni "toca" reservas.</t>
  </si>
  <si>
    <t>SOLUCIONES PRÁCTICAS QUE OFRECE:</t>
  </si>
  <si>
    <t>CASO PRÁCTICO: El efecto de la contabilización de dos contratos separados cuando bajo PGC 2007 se han venido registrando como un contrato único (art. 5.2 RICAC INGRESOS)</t>
  </si>
  <si>
    <t>Suponiendo un tipo de gravamen esperado del 25%</t>
  </si>
  <si>
    <r>
      <t xml:space="preserve">Además, en la nota </t>
    </r>
    <r>
      <rPr>
        <b/>
        <sz val="11"/>
        <color theme="1"/>
        <rFont val="Calibri"/>
        <family val="2"/>
        <scheme val="minor"/>
      </rPr>
      <t xml:space="preserve">«Bases de presentación de las cuentas anuales» </t>
    </r>
    <r>
      <rPr>
        <sz val="11"/>
        <color theme="1"/>
        <rFont val="Calibri"/>
        <family val="2"/>
        <scheme val="minor"/>
      </rPr>
      <t>se informará de su uso y en la medida en que sea razonablemente posible se incluirá una evaluación cualitativa del efecto estimado de su aplicación. Ejemplo de redacción:</t>
    </r>
  </si>
  <si>
    <t>SE OFRECEN LAS SIGUIENTES SOLUCIONES PRÁCTICAS PARA SUAVIZAR LA TRANSICIÓN:</t>
  </si>
  <si>
    <t>Ingresos: 400.000 * 99% = 396.000</t>
  </si>
  <si>
    <t>Provisión antigua: unidades x margen = 4 * (1000-600) = 1.600; Provisión nueva: unidades x precio venta = 4 * 1.000 = 4.000</t>
  </si>
  <si>
    <t>Ver cálculo línea anterior</t>
  </si>
  <si>
    <t>Coste unitario x unidades estimadas a devolver: 600 x 400*1% = 2.400 u.m.</t>
  </si>
  <si>
    <t>Ver cálculo anterior.</t>
  </si>
  <si>
    <t>en la transición</t>
  </si>
  <si>
    <t xml:space="preserve">LAS MODIFICACIONES DERIVADAS DE LA </t>
  </si>
  <si>
    <t>COLUMNA "DIFERENCIAS"</t>
  </si>
  <si>
    <r>
      <t xml:space="preserve">EN la nota </t>
    </r>
    <r>
      <rPr>
        <b/>
        <sz val="11"/>
        <color theme="1"/>
        <rFont val="Calibri"/>
        <family val="2"/>
        <scheme val="minor"/>
      </rPr>
      <t xml:space="preserve">«Bases de presentación de las cuentas anuales» </t>
    </r>
    <r>
      <rPr>
        <sz val="11"/>
        <color theme="1"/>
        <rFont val="Calibri"/>
        <family val="2"/>
        <scheme val="minor"/>
      </rPr>
      <t>se incluirá la siguiente información: 1.º las soluciones que se han utilizado; y 2.ª en la medida en que sea razonablemente posible, una evaluación cualitativa del efecto estimado de la aplicación de cada una de dichas soluciones. Ejemplo de redacción:</t>
    </r>
  </si>
  <si>
    <t xml:space="preserve">CASO PRÁCTICO: Una empresa vende 400 portátiles a un precio unitario de 1.000 €, con derecho a devolución para el cliente en un plazo de 15 días desde la entrega. A 31 de diciembre de 2020, por la experiencia previa, la empresa estima que se devolverá el 1% (por tanto la contraprestación variable es del 99%), el cual podrá revenderse con normalidad. El coste de adquisición para la empresa es de 600 €.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</si>
</sst>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8"/>
      <name val="Calibri"/>
      <family val="2"/>
      <scheme val="minor"/>
    </font>
    <font>
      <i/>
      <sz val="11"/>
      <color rgb="FF002060"/>
      <name val="Calibri"/>
      <family val="2"/>
      <scheme val="minor"/>
    </font>
    <font>
      <i/>
      <sz val="11"/>
      <name val="Calibri"/>
      <family val="2"/>
      <scheme val="minor"/>
    </font>
    <font>
      <b/>
      <u/>
      <sz val="12"/>
      <color theme="1"/>
      <name val="Calibri"/>
      <family val="2"/>
      <scheme val="minor"/>
    </font>
    <font>
      <b/>
      <u/>
      <sz val="12"/>
      <color rgb="FFFF0000"/>
      <name val="Calibri"/>
      <family val="2"/>
      <scheme val="minor"/>
    </font>
    <font>
      <u/>
      <sz val="11"/>
      <color theme="1"/>
      <name val="Calibri"/>
      <family val="2"/>
      <scheme val="minor"/>
    </font>
    <font>
      <b/>
      <sz val="20"/>
      <color theme="1"/>
      <name val="Calibri"/>
      <family val="2"/>
      <scheme val="minor"/>
    </font>
    <font>
      <i/>
      <u/>
      <sz val="11"/>
      <color rgb="FF002060"/>
      <name val="Calibri"/>
      <family val="2"/>
      <scheme val="minor"/>
    </font>
    <font>
      <b/>
      <sz val="12"/>
      <color rgb="FF0070C0"/>
      <name val="Calibri"/>
      <family val="2"/>
      <scheme val="minor"/>
    </font>
    <font>
      <b/>
      <sz val="12"/>
      <color theme="0"/>
      <name val="Calibri"/>
      <family val="2"/>
      <scheme val="minor"/>
    </font>
    <font>
      <sz val="12"/>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70">
    <xf numFmtId="0" fontId="0" fillId="0" borderId="0" xfId="0"/>
    <xf numFmtId="0" fontId="1" fillId="0" borderId="0" xfId="0" applyFont="1"/>
    <xf numFmtId="0" fontId="0" fillId="0" borderId="0" xfId="0" applyAlignment="1">
      <alignment horizontal="right"/>
    </xf>
    <xf numFmtId="4" fontId="0" fillId="0" borderId="0" xfId="0" applyNumberFormat="1"/>
    <xf numFmtId="0" fontId="1" fillId="0" borderId="0" xfId="0" applyFont="1" applyAlignment="1">
      <alignment horizontal="right"/>
    </xf>
    <xf numFmtId="14" fontId="0" fillId="0" borderId="0" xfId="0" applyNumberFormat="1" applyAlignment="1">
      <alignment horizontal="right"/>
    </xf>
    <xf numFmtId="4" fontId="0" fillId="0" borderId="0" xfId="0" applyNumberFormat="1" applyAlignment="1">
      <alignment horizontal="right"/>
    </xf>
    <xf numFmtId="4" fontId="1" fillId="0" borderId="0" xfId="0" applyNumberFormat="1" applyFont="1" applyAlignment="1">
      <alignment horizontal="right"/>
    </xf>
    <xf numFmtId="4" fontId="0" fillId="0" borderId="1" xfId="0" applyNumberFormat="1" applyBorder="1" applyAlignment="1">
      <alignment horizontal="right"/>
    </xf>
    <xf numFmtId="0" fontId="1" fillId="0" borderId="0" xfId="0" applyFont="1" applyAlignment="1">
      <alignment horizontal="left"/>
    </xf>
    <xf numFmtId="0" fontId="0" fillId="0" borderId="0" xfId="0" applyAlignment="1">
      <alignment horizontal="justify" wrapText="1"/>
    </xf>
    <xf numFmtId="0" fontId="0" fillId="0" borderId="0" xfId="0" applyAlignment="1">
      <alignment wrapText="1"/>
    </xf>
    <xf numFmtId="0" fontId="1" fillId="0" borderId="0" xfId="0" applyFont="1" applyAlignment="1"/>
    <xf numFmtId="0" fontId="0" fillId="0" borderId="0" xfId="0" applyAlignment="1">
      <alignment horizontal="right" wrapText="1"/>
    </xf>
    <xf numFmtId="0" fontId="0" fillId="0" borderId="0" xfId="0" applyFont="1" applyAlignment="1">
      <alignment horizontal="right"/>
    </xf>
    <xf numFmtId="0" fontId="0" fillId="0" borderId="0" xfId="0" applyFont="1"/>
    <xf numFmtId="0" fontId="0" fillId="0" borderId="1" xfId="0" applyBorder="1"/>
    <xf numFmtId="0" fontId="0" fillId="0" borderId="0" xfId="0" applyAlignment="1">
      <alignment horizontal="left"/>
    </xf>
    <xf numFmtId="0" fontId="5" fillId="0" borderId="0" xfId="0" applyFont="1"/>
    <xf numFmtId="0" fontId="7" fillId="0" borderId="0" xfId="0" applyFont="1"/>
    <xf numFmtId="3" fontId="0" fillId="0" borderId="0" xfId="0" applyNumberFormat="1" applyAlignment="1">
      <alignment horizontal="right"/>
    </xf>
    <xf numFmtId="3" fontId="0" fillId="0" borderId="0" xfId="0" applyNumberFormat="1"/>
    <xf numFmtId="3" fontId="0" fillId="0" borderId="1" xfId="0" applyNumberFormat="1" applyBorder="1" applyAlignment="1">
      <alignment horizontal="right"/>
    </xf>
    <xf numFmtId="3" fontId="1" fillId="0" borderId="0" xfId="0" applyNumberFormat="1" applyFont="1" applyAlignment="1">
      <alignment horizontal="right"/>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3" fontId="1" fillId="0" borderId="0" xfId="0" applyNumberFormat="1" applyFont="1" applyBorder="1"/>
    <xf numFmtId="0" fontId="1" fillId="0" borderId="6" xfId="0" applyFont="1" applyBorder="1"/>
    <xf numFmtId="0" fontId="1" fillId="0" borderId="7" xfId="0" applyFont="1" applyBorder="1"/>
    <xf numFmtId="3" fontId="1" fillId="0" borderId="1" xfId="0" applyNumberFormat="1" applyFont="1" applyBorder="1"/>
    <xf numFmtId="0" fontId="1" fillId="0" borderId="8" xfId="0" applyFont="1"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3" fontId="0" fillId="0" borderId="0" xfId="0" applyNumberFormat="1" applyFont="1"/>
    <xf numFmtId="3" fontId="0" fillId="0" borderId="0" xfId="0" applyNumberFormat="1" applyFont="1" applyAlignment="1">
      <alignment horizontal="right"/>
    </xf>
    <xf numFmtId="3" fontId="0" fillId="0" borderId="9" xfId="0" applyNumberFormat="1" applyBorder="1"/>
    <xf numFmtId="3" fontId="1" fillId="0" borderId="3" xfId="0" applyNumberFormat="1" applyFont="1" applyBorder="1"/>
    <xf numFmtId="3" fontId="1" fillId="0" borderId="4" xfId="0" applyNumberFormat="1" applyFont="1" applyBorder="1"/>
    <xf numFmtId="3" fontId="1" fillId="0" borderId="6" xfId="0" applyNumberFormat="1" applyFont="1" applyBorder="1"/>
    <xf numFmtId="0" fontId="1" fillId="0" borderId="2" xfId="0" applyFont="1" applyBorder="1" applyAlignment="1">
      <alignment horizontal="left"/>
    </xf>
    <xf numFmtId="0" fontId="1" fillId="0" borderId="5" xfId="0" applyFont="1" applyBorder="1" applyAlignment="1">
      <alignment horizontal="left"/>
    </xf>
    <xf numFmtId="0" fontId="1" fillId="0" borderId="7" xfId="0" applyFont="1" applyBorder="1" applyAlignment="1">
      <alignment horizontal="left"/>
    </xf>
    <xf numFmtId="0" fontId="0" fillId="0" borderId="0" xfId="0" applyAlignment="1">
      <alignment horizontal="justify" wrapText="1"/>
    </xf>
    <xf numFmtId="3" fontId="0" fillId="2" borderId="0" xfId="0" applyNumberFormat="1" applyFill="1"/>
    <xf numFmtId="0" fontId="0" fillId="0" borderId="0" xfId="0" applyAlignment="1">
      <alignment horizontal="justify" wrapText="1"/>
    </xf>
    <xf numFmtId="0" fontId="8" fillId="0" borderId="0" xfId="0" applyFont="1" applyAlignment="1"/>
    <xf numFmtId="0" fontId="11" fillId="3" borderId="0" xfId="0" applyFont="1" applyFill="1"/>
    <xf numFmtId="0" fontId="12" fillId="3" borderId="0" xfId="0" applyFont="1" applyFill="1"/>
    <xf numFmtId="3" fontId="0" fillId="0" borderId="1" xfId="0" applyNumberFormat="1" applyFont="1" applyBorder="1"/>
    <xf numFmtId="3" fontId="0" fillId="0" borderId="1" xfId="0" applyNumberFormat="1" applyFont="1" applyBorder="1" applyAlignment="1">
      <alignment horizontal="right"/>
    </xf>
    <xf numFmtId="3" fontId="0" fillId="0" borderId="1" xfId="0" applyNumberFormat="1" applyBorder="1"/>
    <xf numFmtId="0" fontId="0" fillId="0" borderId="0" xfId="0" applyAlignment="1">
      <alignment vertical="top" wrapText="1"/>
    </xf>
    <xf numFmtId="0" fontId="1" fillId="0" borderId="0" xfId="0" applyFont="1" applyAlignment="1">
      <alignment horizontal="center"/>
    </xf>
    <xf numFmtId="0" fontId="4" fillId="0" borderId="0" xfId="0" applyFont="1" applyAlignment="1">
      <alignment horizontal="left" wrapText="1"/>
    </xf>
    <xf numFmtId="0" fontId="3" fillId="4" borderId="0" xfId="0" applyFont="1" applyFill="1" applyAlignment="1">
      <alignment horizontal="center" wrapText="1"/>
    </xf>
    <xf numFmtId="0" fontId="10" fillId="0" borderId="0" xfId="0" applyFont="1" applyAlignment="1">
      <alignment horizontal="left" wrapText="1"/>
    </xf>
    <xf numFmtId="0" fontId="0" fillId="0" borderId="0" xfId="0" applyAlignment="1">
      <alignment horizontal="justify" wrapText="1"/>
    </xf>
    <xf numFmtId="0" fontId="1"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311834</xdr:colOff>
      <xdr:row>7</xdr:row>
      <xdr:rowOff>7824</xdr:rowOff>
    </xdr:from>
    <xdr:to>
      <xdr:col>2</xdr:col>
      <xdr:colOff>197139</xdr:colOff>
      <xdr:row>16</xdr:row>
      <xdr:rowOff>143970</xdr:rowOff>
    </xdr:to>
    <xdr:pic>
      <xdr:nvPicPr>
        <xdr:cNvPr id="14" name="Imagen 13">
          <a:extLst>
            <a:ext uri="{FF2B5EF4-FFF2-40B4-BE49-F238E27FC236}">
              <a16:creationId xmlns:a16="http://schemas.microsoft.com/office/drawing/2014/main" id="{FC65CAB7-300A-4314-A6AB-C5BB87F6CC02}"/>
            </a:ext>
          </a:extLst>
        </xdr:cNvPr>
        <xdr:cNvPicPr>
          <a:picLocks noChangeAspect="1"/>
        </xdr:cNvPicPr>
      </xdr:nvPicPr>
      <xdr:blipFill>
        <a:blip xmlns:r="http://schemas.openxmlformats.org/officeDocument/2006/relationships" r:embed="rId1"/>
        <a:stretch>
          <a:fillRect/>
        </a:stretch>
      </xdr:blipFill>
      <xdr:spPr>
        <a:xfrm>
          <a:off x="311834" y="1867104"/>
          <a:ext cx="2196705" cy="1782066"/>
        </a:xfrm>
        <a:prstGeom prst="rect">
          <a:avLst/>
        </a:prstGeom>
      </xdr:spPr>
    </xdr:pic>
    <xdr:clientData/>
  </xdr:twoCellAnchor>
  <xdr:twoCellAnchor editAs="oneCell">
    <xdr:from>
      <xdr:col>1</xdr:col>
      <xdr:colOff>15239</xdr:colOff>
      <xdr:row>35</xdr:row>
      <xdr:rowOff>17780</xdr:rowOff>
    </xdr:from>
    <xdr:to>
      <xdr:col>7</xdr:col>
      <xdr:colOff>332223</xdr:colOff>
      <xdr:row>43</xdr:row>
      <xdr:rowOff>78740</xdr:rowOff>
    </xdr:to>
    <xdr:pic>
      <xdr:nvPicPr>
        <xdr:cNvPr id="16" name="Imagen 15">
          <a:extLst>
            <a:ext uri="{FF2B5EF4-FFF2-40B4-BE49-F238E27FC236}">
              <a16:creationId xmlns:a16="http://schemas.microsoft.com/office/drawing/2014/main" id="{696FA242-CD17-4E5D-9173-37A0A1E9E3BE}"/>
            </a:ext>
          </a:extLst>
        </xdr:cNvPr>
        <xdr:cNvPicPr>
          <a:picLocks noChangeAspect="1"/>
        </xdr:cNvPicPr>
      </xdr:nvPicPr>
      <xdr:blipFill>
        <a:blip xmlns:r="http://schemas.openxmlformats.org/officeDocument/2006/relationships" r:embed="rId2"/>
        <a:stretch>
          <a:fillRect/>
        </a:stretch>
      </xdr:blipFill>
      <xdr:spPr>
        <a:xfrm>
          <a:off x="335279" y="7424420"/>
          <a:ext cx="7550904" cy="1767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739140</xdr:colOff>
      <xdr:row>21</xdr:row>
      <xdr:rowOff>160020</xdr:rowOff>
    </xdr:from>
    <xdr:to>
      <xdr:col>9</xdr:col>
      <xdr:colOff>68580</xdr:colOff>
      <xdr:row>30</xdr:row>
      <xdr:rowOff>106680</xdr:rowOff>
    </xdr:to>
    <xdr:sp macro="" textlink="">
      <xdr:nvSpPr>
        <xdr:cNvPr id="3" name="Cerrar llave 2">
          <a:extLst>
            <a:ext uri="{FF2B5EF4-FFF2-40B4-BE49-F238E27FC236}">
              <a16:creationId xmlns:a16="http://schemas.microsoft.com/office/drawing/2014/main" id="{BC87B6DD-98DE-4917-BDB9-5B81B76211E6}"/>
            </a:ext>
          </a:extLst>
        </xdr:cNvPr>
        <xdr:cNvSpPr/>
      </xdr:nvSpPr>
      <xdr:spPr>
        <a:xfrm>
          <a:off x="9372600" y="3086100"/>
          <a:ext cx="236220" cy="179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editAs="oneCell">
    <xdr:from>
      <xdr:col>1</xdr:col>
      <xdr:colOff>84186</xdr:colOff>
      <xdr:row>11</xdr:row>
      <xdr:rowOff>27940</xdr:rowOff>
    </xdr:from>
    <xdr:to>
      <xdr:col>3</xdr:col>
      <xdr:colOff>1465580</xdr:colOff>
      <xdr:row>20</xdr:row>
      <xdr:rowOff>72122</xdr:rowOff>
    </xdr:to>
    <xdr:pic>
      <xdr:nvPicPr>
        <xdr:cNvPr id="4" name="Imagen 3">
          <a:extLst>
            <a:ext uri="{FF2B5EF4-FFF2-40B4-BE49-F238E27FC236}">
              <a16:creationId xmlns:a16="http://schemas.microsoft.com/office/drawing/2014/main" id="{870E071A-E07B-4F0C-9195-03374C5E64A8}"/>
            </a:ext>
          </a:extLst>
        </xdr:cNvPr>
        <xdr:cNvPicPr>
          <a:picLocks noChangeAspect="1"/>
        </xdr:cNvPicPr>
      </xdr:nvPicPr>
      <xdr:blipFill>
        <a:blip xmlns:r="http://schemas.openxmlformats.org/officeDocument/2006/relationships" r:embed="rId1"/>
        <a:stretch>
          <a:fillRect/>
        </a:stretch>
      </xdr:blipFill>
      <xdr:spPr>
        <a:xfrm>
          <a:off x="404226" y="2583180"/>
          <a:ext cx="4271914" cy="1690102"/>
        </a:xfrm>
        <a:prstGeom prst="rect">
          <a:avLst/>
        </a:prstGeom>
      </xdr:spPr>
    </xdr:pic>
    <xdr:clientData/>
  </xdr:twoCellAnchor>
  <xdr:twoCellAnchor editAs="oneCell">
    <xdr:from>
      <xdr:col>1</xdr:col>
      <xdr:colOff>15240</xdr:colOff>
      <xdr:row>6</xdr:row>
      <xdr:rowOff>105424</xdr:rowOff>
    </xdr:from>
    <xdr:to>
      <xdr:col>5</xdr:col>
      <xdr:colOff>392969</xdr:colOff>
      <xdr:row>8</xdr:row>
      <xdr:rowOff>135175</xdr:rowOff>
    </xdr:to>
    <xdr:pic>
      <xdr:nvPicPr>
        <xdr:cNvPr id="5" name="Imagen 4">
          <a:extLst>
            <a:ext uri="{FF2B5EF4-FFF2-40B4-BE49-F238E27FC236}">
              <a16:creationId xmlns:a16="http://schemas.microsoft.com/office/drawing/2014/main" id="{F1F580D4-F423-4A26-BB31-AE9F6B1BA8CB}"/>
            </a:ext>
          </a:extLst>
        </xdr:cNvPr>
        <xdr:cNvPicPr>
          <a:picLocks noChangeAspect="1"/>
        </xdr:cNvPicPr>
      </xdr:nvPicPr>
      <xdr:blipFill>
        <a:blip xmlns:r="http://schemas.openxmlformats.org/officeDocument/2006/relationships" r:embed="rId2"/>
        <a:stretch>
          <a:fillRect/>
        </a:stretch>
      </xdr:blipFill>
      <xdr:spPr>
        <a:xfrm>
          <a:off x="335280" y="1365264"/>
          <a:ext cx="6773449" cy="395511"/>
        </a:xfrm>
        <a:prstGeom prst="rect">
          <a:avLst/>
        </a:prstGeom>
      </xdr:spPr>
    </xdr:pic>
    <xdr:clientData/>
  </xdr:twoCellAnchor>
  <xdr:twoCellAnchor editAs="oneCell">
    <xdr:from>
      <xdr:col>1</xdr:col>
      <xdr:colOff>24749</xdr:colOff>
      <xdr:row>37</xdr:row>
      <xdr:rowOff>45817</xdr:rowOff>
    </xdr:from>
    <xdr:to>
      <xdr:col>3</xdr:col>
      <xdr:colOff>2067560</xdr:colOff>
      <xdr:row>45</xdr:row>
      <xdr:rowOff>136204</xdr:rowOff>
    </xdr:to>
    <xdr:pic>
      <xdr:nvPicPr>
        <xdr:cNvPr id="7" name="Imagen 6">
          <a:extLst>
            <a:ext uri="{FF2B5EF4-FFF2-40B4-BE49-F238E27FC236}">
              <a16:creationId xmlns:a16="http://schemas.microsoft.com/office/drawing/2014/main" id="{F7459B87-94D9-44BB-8A41-66C00ABD3AC3}"/>
            </a:ext>
          </a:extLst>
        </xdr:cNvPr>
        <xdr:cNvPicPr>
          <a:picLocks noChangeAspect="1"/>
        </xdr:cNvPicPr>
      </xdr:nvPicPr>
      <xdr:blipFill>
        <a:blip xmlns:r="http://schemas.openxmlformats.org/officeDocument/2006/relationships" r:embed="rId3"/>
        <a:stretch>
          <a:fillRect/>
        </a:stretch>
      </xdr:blipFill>
      <xdr:spPr>
        <a:xfrm>
          <a:off x="344789" y="7406737"/>
          <a:ext cx="4933331" cy="17972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F3159-5631-46D5-8C22-F151A0ACAC04}">
  <sheetPr>
    <tabColor rgb="FF92D050"/>
  </sheetPr>
  <dimension ref="B2:J33"/>
  <sheetViews>
    <sheetView topLeftCell="A19" zoomScale="130" zoomScaleNormal="130" workbookViewId="0">
      <selection activeCell="H25" sqref="H25"/>
    </sheetView>
  </sheetViews>
  <sheetFormatPr baseColWidth="10" defaultRowHeight="14.4" x14ac:dyDescent="0.3"/>
  <cols>
    <col min="2" max="2" width="29" customWidth="1"/>
    <col min="4" max="4" width="15.21875" bestFit="1" customWidth="1"/>
    <col min="5" max="5" width="14.5546875" customWidth="1"/>
    <col min="6" max="6" width="15.21875" bestFit="1" customWidth="1"/>
    <col min="7" max="7" width="14.33203125" customWidth="1"/>
    <col min="9" max="9" width="1.6640625" customWidth="1"/>
    <col min="10" max="10" width="46" customWidth="1"/>
  </cols>
  <sheetData>
    <row r="2" spans="2:10" ht="15.6" x14ac:dyDescent="0.3">
      <c r="B2" s="54" t="s">
        <v>68</v>
      </c>
      <c r="C2" s="55"/>
      <c r="D2" s="55"/>
      <c r="E2" s="55"/>
    </row>
    <row r="3" spans="2:10" x14ac:dyDescent="0.3">
      <c r="B3" s="15" t="s">
        <v>76</v>
      </c>
    </row>
    <row r="4" spans="2:10" x14ac:dyDescent="0.3">
      <c r="B4" t="s">
        <v>75</v>
      </c>
    </row>
    <row r="8" spans="2:10" x14ac:dyDescent="0.3">
      <c r="B8" s="1" t="s">
        <v>18</v>
      </c>
      <c r="C8" s="4"/>
      <c r="D8" s="1"/>
    </row>
    <row r="9" spans="2:10" x14ac:dyDescent="0.3">
      <c r="B9" s="1"/>
      <c r="C9" s="4"/>
      <c r="D9" s="1"/>
      <c r="F9" s="60" t="s">
        <v>5</v>
      </c>
      <c r="G9" s="60"/>
    </row>
    <row r="10" spans="2:10" x14ac:dyDescent="0.3">
      <c r="B10" t="s">
        <v>0</v>
      </c>
      <c r="C10" s="2" t="s">
        <v>1</v>
      </c>
      <c r="E10" s="1" t="s">
        <v>15</v>
      </c>
      <c r="F10" s="4" t="s">
        <v>12</v>
      </c>
      <c r="G10" s="4" t="s">
        <v>13</v>
      </c>
      <c r="H10" s="4" t="s">
        <v>14</v>
      </c>
      <c r="J10" s="9" t="s">
        <v>16</v>
      </c>
    </row>
    <row r="11" spans="2:10" x14ac:dyDescent="0.3">
      <c r="B11" t="s">
        <v>2</v>
      </c>
      <c r="C11" s="5">
        <v>43647</v>
      </c>
      <c r="E11" t="s">
        <v>4</v>
      </c>
      <c r="F11" s="6">
        <v>500000</v>
      </c>
      <c r="G11" s="6">
        <v>500000</v>
      </c>
      <c r="H11" s="3">
        <f>+F11-G11</f>
        <v>0</v>
      </c>
    </row>
    <row r="12" spans="2:10" x14ac:dyDescent="0.3">
      <c r="B12" t="s">
        <v>3</v>
      </c>
      <c r="C12" s="5">
        <v>44742</v>
      </c>
      <c r="E12" t="s">
        <v>9</v>
      </c>
      <c r="F12" s="6">
        <v>1500000</v>
      </c>
      <c r="G12" s="6">
        <v>1000000</v>
      </c>
      <c r="H12" s="3">
        <f>+F12-G12</f>
        <v>500000</v>
      </c>
      <c r="J12" t="s">
        <v>66</v>
      </c>
    </row>
    <row r="13" spans="2:10" x14ac:dyDescent="0.3">
      <c r="B13" t="s">
        <v>6</v>
      </c>
      <c r="C13" s="6">
        <v>3000000</v>
      </c>
      <c r="E13" t="s">
        <v>10</v>
      </c>
      <c r="F13" s="6">
        <v>1000000</v>
      </c>
      <c r="G13" s="6">
        <v>1500000</v>
      </c>
      <c r="H13" s="3">
        <f>+F13-G13</f>
        <v>-500000</v>
      </c>
      <c r="J13" t="s">
        <v>17</v>
      </c>
    </row>
    <row r="14" spans="2:10" x14ac:dyDescent="0.3">
      <c r="B14" t="s">
        <v>7</v>
      </c>
      <c r="C14" s="6">
        <v>500000</v>
      </c>
      <c r="E14" t="s">
        <v>11</v>
      </c>
      <c r="F14" s="8">
        <v>500000</v>
      </c>
      <c r="G14" s="8">
        <v>500000</v>
      </c>
      <c r="H14" s="3">
        <f>+F14-G14</f>
        <v>0</v>
      </c>
    </row>
    <row r="15" spans="2:10" x14ac:dyDescent="0.3">
      <c r="B15" t="s">
        <v>8</v>
      </c>
      <c r="C15" s="7">
        <f>SUM(C13:C14)</f>
        <v>3500000</v>
      </c>
      <c r="F15" s="6">
        <f>SUM(F11:F14)</f>
        <v>3500000</v>
      </c>
      <c r="G15" s="6">
        <f>SUM(G11:G14)</f>
        <v>3500000</v>
      </c>
    </row>
    <row r="16" spans="2:10" x14ac:dyDescent="0.3">
      <c r="F16" s="6"/>
      <c r="G16" s="6"/>
    </row>
    <row r="17" spans="2:6" x14ac:dyDescent="0.3">
      <c r="C17" s="6"/>
      <c r="E17" s="2"/>
    </row>
    <row r="18" spans="2:6" x14ac:dyDescent="0.3">
      <c r="B18" s="1" t="s">
        <v>20</v>
      </c>
      <c r="C18" s="6"/>
      <c r="D18" s="2"/>
      <c r="E18" s="2"/>
    </row>
    <row r="19" spans="2:6" x14ac:dyDescent="0.3">
      <c r="B19" s="1"/>
      <c r="C19" s="6"/>
      <c r="D19" s="2"/>
      <c r="E19" s="2"/>
    </row>
    <row r="20" spans="2:6" x14ac:dyDescent="0.3">
      <c r="B20" s="61" t="s">
        <v>21</v>
      </c>
      <c r="C20" s="61"/>
      <c r="D20" s="61"/>
      <c r="E20" s="61"/>
    </row>
    <row r="21" spans="2:6" ht="31.2" customHeight="1" x14ac:dyDescent="0.3">
      <c r="B21" s="61"/>
      <c r="C21" s="61"/>
      <c r="D21" s="61"/>
      <c r="E21" s="61"/>
    </row>
    <row r="22" spans="2:6" x14ac:dyDescent="0.3">
      <c r="B22" t="s">
        <v>19</v>
      </c>
      <c r="C22" s="6"/>
      <c r="D22" s="2"/>
      <c r="E22" s="2"/>
    </row>
    <row r="23" spans="2:6" x14ac:dyDescent="0.3">
      <c r="B23" t="s">
        <v>67</v>
      </c>
      <c r="C23" s="6"/>
      <c r="D23" s="2"/>
      <c r="E23" s="2"/>
    </row>
    <row r="24" spans="2:6" x14ac:dyDescent="0.3">
      <c r="C24" s="2"/>
      <c r="D24" s="2"/>
      <c r="E24" s="2"/>
    </row>
    <row r="25" spans="2:6" ht="76.2" customHeight="1" x14ac:dyDescent="0.3">
      <c r="B25" s="62" t="s">
        <v>22</v>
      </c>
      <c r="C25" s="62"/>
      <c r="D25" s="62"/>
    </row>
    <row r="26" spans="2:6" x14ac:dyDescent="0.3">
      <c r="D26" s="2"/>
      <c r="E26" s="2"/>
    </row>
    <row r="27" spans="2:6" x14ac:dyDescent="0.3">
      <c r="B27" s="1" t="s">
        <v>23</v>
      </c>
      <c r="C27" s="1"/>
      <c r="D27" s="4"/>
      <c r="E27" s="4"/>
      <c r="F27" s="1"/>
    </row>
    <row r="28" spans="2:6" x14ac:dyDescent="0.3">
      <c r="D28" s="2"/>
      <c r="E28" s="2"/>
    </row>
    <row r="29" spans="2:6" x14ac:dyDescent="0.3">
      <c r="D29" s="2"/>
      <c r="E29" s="2"/>
    </row>
    <row r="30" spans="2:6" x14ac:dyDescent="0.3">
      <c r="D30" s="2"/>
      <c r="E30" s="2"/>
    </row>
    <row r="31" spans="2:6" x14ac:dyDescent="0.3">
      <c r="D31" s="2"/>
      <c r="E31" s="2"/>
    </row>
    <row r="32" spans="2:6" x14ac:dyDescent="0.3">
      <c r="D32" s="2"/>
      <c r="E32" s="2"/>
    </row>
    <row r="33" spans="4:5" x14ac:dyDescent="0.3">
      <c r="D33" s="2"/>
      <c r="E33" s="2"/>
    </row>
  </sheetData>
  <mergeCells count="3">
    <mergeCell ref="F9:G9"/>
    <mergeCell ref="B20:E21"/>
    <mergeCell ref="B25:D25"/>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B638C-A610-4756-A719-124AC124DCED}">
  <sheetPr>
    <tabColor rgb="FFFFC000"/>
  </sheetPr>
  <dimension ref="B2:J90"/>
  <sheetViews>
    <sheetView topLeftCell="A40" zoomScale="150" zoomScaleNormal="150" workbookViewId="0">
      <selection activeCell="B71" sqref="B71:D71"/>
    </sheetView>
  </sheetViews>
  <sheetFormatPr baseColWidth="10" defaultRowHeight="14.4" x14ac:dyDescent="0.3"/>
  <cols>
    <col min="1" max="1" width="4.6640625" customWidth="1"/>
    <col min="2" max="2" width="29" customWidth="1"/>
    <col min="4" max="4" width="15" customWidth="1"/>
    <col min="5" max="5" width="20.21875" customWidth="1"/>
    <col min="6" max="6" width="15.21875" bestFit="1" customWidth="1"/>
    <col min="7" max="7" width="14.33203125" customWidth="1"/>
    <col min="9" max="9" width="1.6640625" customWidth="1"/>
    <col min="10" max="10" width="46" customWidth="1"/>
  </cols>
  <sheetData>
    <row r="2" spans="2:8" ht="15.6" x14ac:dyDescent="0.3">
      <c r="B2" s="54" t="s">
        <v>69</v>
      </c>
      <c r="C2" s="55"/>
      <c r="D2" s="55"/>
      <c r="E2" s="55"/>
      <c r="F2" s="54"/>
    </row>
    <row r="3" spans="2:8" x14ac:dyDescent="0.3">
      <c r="B3" t="s">
        <v>72</v>
      </c>
    </row>
    <row r="5" spans="2:8" x14ac:dyDescent="0.3">
      <c r="B5" t="s">
        <v>77</v>
      </c>
    </row>
    <row r="7" spans="2:8" ht="45.6" customHeight="1" x14ac:dyDescent="0.3">
      <c r="B7" s="63" t="s">
        <v>51</v>
      </c>
      <c r="C7" s="63"/>
      <c r="D7" s="63"/>
      <c r="E7" s="63"/>
      <c r="F7" s="60"/>
      <c r="G7" s="60"/>
    </row>
    <row r="8" spans="2:8" x14ac:dyDescent="0.3">
      <c r="B8" s="11"/>
      <c r="C8" s="11"/>
      <c r="D8" s="11"/>
      <c r="E8" s="2"/>
      <c r="F8" s="4"/>
      <c r="G8" s="4"/>
      <c r="H8" s="4"/>
    </row>
    <row r="9" spans="2:8" x14ac:dyDescent="0.3">
      <c r="B9" s="11"/>
      <c r="C9" s="11"/>
      <c r="D9" s="11"/>
      <c r="E9" s="2"/>
      <c r="F9" s="4"/>
      <c r="G9" s="4"/>
      <c r="H9" s="4"/>
    </row>
    <row r="10" spans="2:8" x14ac:dyDescent="0.3">
      <c r="B10" s="11"/>
      <c r="C10" s="11"/>
      <c r="D10" s="11"/>
      <c r="E10" s="2"/>
      <c r="F10" s="4"/>
      <c r="G10" s="4"/>
      <c r="H10" s="4"/>
    </row>
    <row r="11" spans="2:8" x14ac:dyDescent="0.3">
      <c r="B11" s="11"/>
      <c r="C11" s="11"/>
      <c r="D11" s="11"/>
      <c r="E11" s="2"/>
      <c r="F11" s="4"/>
      <c r="G11" s="4"/>
      <c r="H11" s="4"/>
    </row>
    <row r="12" spans="2:8" x14ac:dyDescent="0.3">
      <c r="B12" s="11"/>
      <c r="C12" s="11"/>
      <c r="D12" s="11"/>
      <c r="E12" s="2"/>
      <c r="F12" s="4"/>
      <c r="G12" s="4"/>
      <c r="H12" s="4"/>
    </row>
    <row r="13" spans="2:8" x14ac:dyDescent="0.3">
      <c r="B13" s="11"/>
      <c r="C13" s="11"/>
      <c r="D13" s="11"/>
      <c r="E13" s="2"/>
      <c r="F13" s="4"/>
      <c r="G13" s="4"/>
      <c r="H13" s="4"/>
    </row>
    <row r="14" spans="2:8" x14ac:dyDescent="0.3">
      <c r="B14" s="11"/>
      <c r="C14" s="11"/>
      <c r="D14" s="11"/>
      <c r="E14" s="2"/>
      <c r="F14" s="4"/>
      <c r="G14" s="4"/>
      <c r="H14" s="4"/>
    </row>
    <row r="15" spans="2:8" x14ac:dyDescent="0.3">
      <c r="B15" s="11"/>
      <c r="C15" s="11"/>
      <c r="D15" s="11"/>
      <c r="E15" s="2"/>
      <c r="F15" s="4"/>
      <c r="G15" s="4"/>
      <c r="H15" s="4"/>
    </row>
    <row r="16" spans="2:8" x14ac:dyDescent="0.3">
      <c r="B16" s="11"/>
      <c r="C16" s="11"/>
      <c r="D16" s="11"/>
      <c r="E16" s="2"/>
      <c r="F16" s="4"/>
      <c r="G16" s="4"/>
      <c r="H16" s="4"/>
    </row>
    <row r="17" spans="2:10" x14ac:dyDescent="0.3">
      <c r="B17" s="11"/>
      <c r="C17" s="11"/>
      <c r="D17" s="11"/>
      <c r="E17" s="2"/>
      <c r="F17" s="4"/>
      <c r="G17" s="4"/>
      <c r="H17" s="4"/>
    </row>
    <row r="18" spans="2:10" x14ac:dyDescent="0.3">
      <c r="B18" s="11"/>
      <c r="C18" s="11"/>
      <c r="D18" s="11"/>
      <c r="E18" s="2"/>
      <c r="F18" s="4"/>
      <c r="G18" s="4"/>
      <c r="H18" s="4"/>
    </row>
    <row r="19" spans="2:10" x14ac:dyDescent="0.3">
      <c r="B19" s="1" t="s">
        <v>70</v>
      </c>
      <c r="C19" s="4"/>
      <c r="D19" s="1"/>
    </row>
    <row r="20" spans="2:10" x14ac:dyDescent="0.3">
      <c r="B20" s="1"/>
      <c r="C20" s="4"/>
      <c r="D20" s="1"/>
    </row>
    <row r="21" spans="2:10" x14ac:dyDescent="0.3">
      <c r="B21" t="s">
        <v>71</v>
      </c>
      <c r="C21" s="2" t="s">
        <v>1</v>
      </c>
      <c r="E21" s="1" t="s">
        <v>15</v>
      </c>
      <c r="F21" s="4" t="s">
        <v>12</v>
      </c>
      <c r="G21" s="4" t="s">
        <v>13</v>
      </c>
      <c r="H21" s="4" t="s">
        <v>14</v>
      </c>
      <c r="J21" s="9" t="s">
        <v>16</v>
      </c>
    </row>
    <row r="22" spans="2:10" ht="16.8" customHeight="1" x14ac:dyDescent="0.3">
      <c r="B22" t="s">
        <v>2</v>
      </c>
      <c r="C22" s="5">
        <v>43282</v>
      </c>
      <c r="E22" t="s">
        <v>33</v>
      </c>
      <c r="F22" s="6">
        <v>500000</v>
      </c>
      <c r="G22" s="6">
        <v>500000</v>
      </c>
      <c r="H22" s="3">
        <f>+F22-G22</f>
        <v>0</v>
      </c>
    </row>
    <row r="23" spans="2:10" ht="16.8" customHeight="1" x14ac:dyDescent="0.3">
      <c r="B23" t="s">
        <v>3</v>
      </c>
      <c r="C23" s="5">
        <v>44377</v>
      </c>
      <c r="E23" t="s">
        <v>4</v>
      </c>
      <c r="F23" s="6">
        <v>1500000</v>
      </c>
      <c r="G23" s="6">
        <v>1000000</v>
      </c>
      <c r="H23" s="3">
        <f>+F23-G23</f>
        <v>500000</v>
      </c>
      <c r="J23" t="s">
        <v>59</v>
      </c>
    </row>
    <row r="24" spans="2:10" ht="16.8" customHeight="1" x14ac:dyDescent="0.3">
      <c r="B24" t="s">
        <v>6</v>
      </c>
      <c r="C24" s="6">
        <v>3000000</v>
      </c>
      <c r="E24" t="s">
        <v>9</v>
      </c>
      <c r="F24" s="6">
        <v>1000000</v>
      </c>
      <c r="G24" s="6">
        <v>1000000</v>
      </c>
      <c r="H24" s="3">
        <f>+F24-G24</f>
        <v>0</v>
      </c>
    </row>
    <row r="25" spans="2:10" ht="16.8" customHeight="1" x14ac:dyDescent="0.3">
      <c r="B25" t="s">
        <v>7</v>
      </c>
      <c r="C25" s="6">
        <v>500000</v>
      </c>
      <c r="E25" t="s">
        <v>10</v>
      </c>
      <c r="F25" s="8">
        <v>500000</v>
      </c>
      <c r="G25" s="8">
        <v>1000000</v>
      </c>
      <c r="H25" s="3">
        <f>+F25-G25</f>
        <v>-500000</v>
      </c>
      <c r="J25" t="s">
        <v>60</v>
      </c>
    </row>
    <row r="26" spans="2:10" ht="16.8" customHeight="1" x14ac:dyDescent="0.3">
      <c r="B26" t="s">
        <v>8</v>
      </c>
      <c r="C26" s="7">
        <f>SUM(C24:C25)</f>
        <v>3500000</v>
      </c>
      <c r="F26" s="6">
        <f>SUM(F22:F25)</f>
        <v>3500000</v>
      </c>
      <c r="G26" s="6">
        <f>SUM(G22:G25)</f>
        <v>3500000</v>
      </c>
    </row>
    <row r="27" spans="2:10" ht="16.8" customHeight="1" x14ac:dyDescent="0.3">
      <c r="F27" s="6"/>
      <c r="G27" s="6"/>
    </row>
    <row r="28" spans="2:10" ht="16.8" customHeight="1" x14ac:dyDescent="0.3">
      <c r="B28" t="s">
        <v>52</v>
      </c>
      <c r="F28" s="6"/>
      <c r="G28" s="6"/>
    </row>
    <row r="29" spans="2:10" ht="16.8" customHeight="1" x14ac:dyDescent="0.3">
      <c r="B29" t="s">
        <v>53</v>
      </c>
      <c r="F29" s="6"/>
      <c r="G29" s="6"/>
    </row>
    <row r="30" spans="2:10" ht="16.8" customHeight="1" x14ac:dyDescent="0.3">
      <c r="F30" s="6"/>
      <c r="G30" s="6"/>
    </row>
    <row r="31" spans="2:10" ht="16.8" customHeight="1" x14ac:dyDescent="0.3">
      <c r="B31" s="34" t="s">
        <v>35</v>
      </c>
      <c r="C31" s="35">
        <v>375000</v>
      </c>
      <c r="D31" s="36" t="s">
        <v>37</v>
      </c>
      <c r="F31" s="6"/>
      <c r="G31" s="6"/>
    </row>
    <row r="32" spans="2:10" ht="16.8" customHeight="1" x14ac:dyDescent="0.3">
      <c r="B32" s="37" t="s">
        <v>36</v>
      </c>
      <c r="C32" s="33">
        <v>125000</v>
      </c>
      <c r="D32" s="38" t="s">
        <v>37</v>
      </c>
      <c r="E32" t="s">
        <v>79</v>
      </c>
      <c r="F32" s="6"/>
      <c r="G32" s="6"/>
    </row>
    <row r="33" spans="2:8" ht="16.8" customHeight="1" x14ac:dyDescent="0.3">
      <c r="B33" s="39" t="s">
        <v>24</v>
      </c>
      <c r="C33" s="16">
        <v>-500000</v>
      </c>
      <c r="D33" s="40" t="s">
        <v>38</v>
      </c>
      <c r="F33" s="6"/>
      <c r="G33" s="6"/>
    </row>
    <row r="34" spans="2:8" ht="16.8" customHeight="1" x14ac:dyDescent="0.3">
      <c r="F34" s="6"/>
      <c r="G34" s="6"/>
    </row>
    <row r="35" spans="2:8" ht="16.8" customHeight="1" x14ac:dyDescent="0.3">
      <c r="B35" s="63" t="s">
        <v>73</v>
      </c>
      <c r="C35" s="63"/>
      <c r="D35" s="63"/>
      <c r="E35" s="63"/>
      <c r="F35" s="15"/>
      <c r="G35" s="14"/>
    </row>
    <row r="36" spans="2:8" ht="16.8" customHeight="1" x14ac:dyDescent="0.3">
      <c r="B36" s="1"/>
      <c r="C36" s="50"/>
      <c r="E36" s="2"/>
      <c r="F36" s="15"/>
      <c r="G36" s="14"/>
    </row>
    <row r="37" spans="2:8" ht="16.8" customHeight="1" x14ac:dyDescent="0.3">
      <c r="B37" s="1"/>
      <c r="C37" s="50"/>
      <c r="E37" s="2"/>
      <c r="F37" s="15"/>
      <c r="G37" s="14"/>
    </row>
    <row r="38" spans="2:8" ht="16.8" customHeight="1" x14ac:dyDescent="0.3">
      <c r="B38" s="1"/>
      <c r="C38" s="50"/>
      <c r="E38" s="2"/>
      <c r="F38" s="15"/>
      <c r="G38" s="14"/>
    </row>
    <row r="39" spans="2:8" ht="16.8" customHeight="1" x14ac:dyDescent="0.3">
      <c r="B39" s="1"/>
      <c r="C39" s="50"/>
      <c r="E39" s="2"/>
      <c r="F39" s="15"/>
      <c r="G39" s="14"/>
    </row>
    <row r="40" spans="2:8" ht="16.8" customHeight="1" x14ac:dyDescent="0.3">
      <c r="B40" s="1"/>
      <c r="C40" s="50"/>
      <c r="E40" s="2"/>
      <c r="F40" s="15"/>
      <c r="G40" s="14"/>
    </row>
    <row r="41" spans="2:8" ht="16.8" customHeight="1" x14ac:dyDescent="0.3">
      <c r="B41" s="1"/>
      <c r="C41" s="50"/>
      <c r="E41" s="2"/>
      <c r="F41" s="15"/>
      <c r="G41" s="14"/>
    </row>
    <row r="42" spans="2:8" ht="16.8" customHeight="1" x14ac:dyDescent="0.3">
      <c r="B42" s="1"/>
      <c r="C42" s="50"/>
      <c r="E42" s="2"/>
      <c r="F42" s="15"/>
      <c r="G42" s="14"/>
    </row>
    <row r="43" spans="2:8" ht="16.8" customHeight="1" x14ac:dyDescent="0.3">
      <c r="B43" s="1"/>
      <c r="C43" s="50"/>
      <c r="E43" s="2"/>
      <c r="F43" s="15"/>
      <c r="G43" s="14"/>
    </row>
    <row r="44" spans="2:8" ht="16.8" customHeight="1" x14ac:dyDescent="0.3">
      <c r="B44" s="1"/>
      <c r="C44" s="50"/>
      <c r="E44" s="2"/>
      <c r="F44" s="15"/>
      <c r="G44" s="14"/>
    </row>
    <row r="45" spans="2:8" ht="16.8" customHeight="1" x14ac:dyDescent="0.3">
      <c r="C45" s="10"/>
      <c r="F45" s="4" t="s">
        <v>12</v>
      </c>
      <c r="G45" s="4" t="s">
        <v>13</v>
      </c>
      <c r="H45" s="4" t="s">
        <v>14</v>
      </c>
    </row>
    <row r="46" spans="2:8" ht="44.4" customHeight="1" x14ac:dyDescent="0.3">
      <c r="B46" s="65" t="s">
        <v>78</v>
      </c>
      <c r="C46" s="65"/>
      <c r="D46" s="65"/>
      <c r="E46" s="2" t="s">
        <v>39</v>
      </c>
      <c r="F46" s="41">
        <v>35000</v>
      </c>
      <c r="G46" s="42">
        <v>30000</v>
      </c>
      <c r="H46" s="21">
        <f>+F46-G46</f>
        <v>5000</v>
      </c>
    </row>
    <row r="47" spans="2:8" ht="15" thickBot="1" x14ac:dyDescent="0.35">
      <c r="B47" s="66"/>
      <c r="C47" s="66"/>
      <c r="D47" s="66"/>
      <c r="E47" s="2" t="s">
        <v>25</v>
      </c>
      <c r="F47" s="41">
        <v>62000</v>
      </c>
      <c r="G47" s="42">
        <v>64000</v>
      </c>
      <c r="H47" s="43">
        <f>+F47-G47</f>
        <v>-2000</v>
      </c>
    </row>
    <row r="48" spans="2:8" ht="16.8" customHeight="1" x14ac:dyDescent="0.3">
      <c r="B48" s="10"/>
      <c r="C48" s="10"/>
      <c r="F48" s="41"/>
      <c r="G48" s="42"/>
      <c r="H48" s="51">
        <f>SUM(H46:H47)</f>
        <v>3000</v>
      </c>
    </row>
    <row r="49" spans="2:7" ht="16.8" customHeight="1" x14ac:dyDescent="0.3">
      <c r="B49" s="10"/>
      <c r="C49" s="10"/>
      <c r="F49" s="15"/>
      <c r="G49" s="14"/>
    </row>
    <row r="50" spans="2:7" ht="16.8" customHeight="1" x14ac:dyDescent="0.3">
      <c r="B50" s="17" t="s">
        <v>40</v>
      </c>
      <c r="C50" s="14"/>
    </row>
    <row r="51" spans="2:7" ht="16.8" customHeight="1" x14ac:dyDescent="0.3">
      <c r="B51" s="17" t="s">
        <v>41</v>
      </c>
      <c r="C51" s="14"/>
    </row>
    <row r="52" spans="2:7" ht="16.8" customHeight="1" x14ac:dyDescent="0.3">
      <c r="B52" s="17" t="s">
        <v>42</v>
      </c>
      <c r="C52" s="14"/>
    </row>
    <row r="53" spans="2:7" ht="16.8" customHeight="1" x14ac:dyDescent="0.3">
      <c r="B53" s="17" t="s">
        <v>43</v>
      </c>
      <c r="C53" s="14"/>
      <c r="E53" s="2"/>
    </row>
    <row r="54" spans="2:7" ht="16.8" customHeight="1" x14ac:dyDescent="0.3">
      <c r="B54" s="15"/>
      <c r="C54" s="14"/>
      <c r="E54" s="2"/>
    </row>
    <row r="55" spans="2:7" ht="16.8" customHeight="1" x14ac:dyDescent="0.3">
      <c r="B55" s="17" t="s">
        <v>54</v>
      </c>
      <c r="C55" s="14"/>
      <c r="E55" s="2"/>
    </row>
    <row r="56" spans="2:7" ht="16.8" customHeight="1" x14ac:dyDescent="0.3">
      <c r="B56" s="17" t="s">
        <v>41</v>
      </c>
      <c r="C56" s="14"/>
      <c r="E56" s="2"/>
    </row>
    <row r="57" spans="2:7" ht="16.8" customHeight="1" x14ac:dyDescent="0.3">
      <c r="B57" s="17" t="s">
        <v>63</v>
      </c>
      <c r="C57" s="14"/>
      <c r="E57" s="2"/>
    </row>
    <row r="58" spans="2:7" ht="16.8" customHeight="1" x14ac:dyDescent="0.3">
      <c r="B58" s="17" t="s">
        <v>64</v>
      </c>
      <c r="C58" s="14"/>
      <c r="E58" s="2"/>
    </row>
    <row r="59" spans="2:7" ht="16.8" customHeight="1" x14ac:dyDescent="0.3">
      <c r="B59" s="17"/>
      <c r="C59" s="14"/>
      <c r="E59" s="2"/>
    </row>
    <row r="60" spans="2:7" ht="16.8" customHeight="1" x14ac:dyDescent="0.3">
      <c r="B60" s="17" t="s">
        <v>55</v>
      </c>
      <c r="C60" s="14"/>
      <c r="E60" s="2"/>
    </row>
    <row r="62" spans="2:7" x14ac:dyDescent="0.3">
      <c r="B62" s="47" t="s">
        <v>35</v>
      </c>
      <c r="C62" s="44">
        <f>3000*0.75</f>
        <v>2250</v>
      </c>
      <c r="D62" s="45" t="s">
        <v>37</v>
      </c>
    </row>
    <row r="63" spans="2:7" x14ac:dyDescent="0.3">
      <c r="B63" s="48" t="s">
        <v>36</v>
      </c>
      <c r="C63" s="28">
        <v>750</v>
      </c>
      <c r="D63" s="46" t="s">
        <v>37</v>
      </c>
      <c r="E63" t="s">
        <v>79</v>
      </c>
    </row>
    <row r="64" spans="2:7" x14ac:dyDescent="0.3">
      <c r="B64" s="49" t="s">
        <v>24</v>
      </c>
      <c r="C64" s="31">
        <f>-C62-C63</f>
        <v>-3000</v>
      </c>
      <c r="D64" s="32" t="s">
        <v>38</v>
      </c>
    </row>
    <row r="67" spans="2:7" ht="15.6" x14ac:dyDescent="0.3">
      <c r="B67" s="18" t="s">
        <v>50</v>
      </c>
    </row>
    <row r="69" spans="2:7" ht="66" customHeight="1" x14ac:dyDescent="0.3">
      <c r="B69" s="64" t="s">
        <v>80</v>
      </c>
      <c r="C69" s="64"/>
      <c r="D69" s="64"/>
    </row>
    <row r="71" spans="2:7" ht="132" customHeight="1" x14ac:dyDescent="0.3">
      <c r="B71" s="62" t="s">
        <v>65</v>
      </c>
      <c r="C71" s="62"/>
      <c r="D71" s="62"/>
    </row>
    <row r="79" spans="2:7" x14ac:dyDescent="0.3">
      <c r="F79" s="6"/>
      <c r="G79" s="6"/>
    </row>
    <row r="80" spans="2:7" x14ac:dyDescent="0.3">
      <c r="F80" s="6"/>
      <c r="G80" s="6"/>
    </row>
    <row r="81" spans="4:7" x14ac:dyDescent="0.3">
      <c r="F81" s="6"/>
      <c r="G81" s="6"/>
    </row>
    <row r="82" spans="4:7" x14ac:dyDescent="0.3">
      <c r="F82" s="6"/>
      <c r="G82" s="6"/>
    </row>
    <row r="83" spans="4:7" x14ac:dyDescent="0.3">
      <c r="F83" s="6"/>
      <c r="G83" s="6"/>
    </row>
    <row r="84" spans="4:7" x14ac:dyDescent="0.3">
      <c r="F84" s="6"/>
      <c r="G84" s="6"/>
    </row>
    <row r="85" spans="4:7" x14ac:dyDescent="0.3">
      <c r="D85" s="2"/>
      <c r="E85" s="2"/>
    </row>
    <row r="86" spans="4:7" x14ac:dyDescent="0.3">
      <c r="D86" s="2"/>
      <c r="E86" s="2"/>
    </row>
    <row r="87" spans="4:7" x14ac:dyDescent="0.3">
      <c r="D87" s="2"/>
      <c r="E87" s="2"/>
    </row>
    <row r="88" spans="4:7" x14ac:dyDescent="0.3">
      <c r="D88" s="2"/>
      <c r="E88" s="2"/>
    </row>
    <row r="89" spans="4:7" x14ac:dyDescent="0.3">
      <c r="D89" s="2"/>
      <c r="E89" s="2"/>
    </row>
    <row r="90" spans="4:7" x14ac:dyDescent="0.3">
      <c r="D90" s="2"/>
      <c r="E90" s="2"/>
    </row>
  </sheetData>
  <mergeCells count="7">
    <mergeCell ref="F7:G7"/>
    <mergeCell ref="B35:E35"/>
    <mergeCell ref="B69:D69"/>
    <mergeCell ref="B71:D71"/>
    <mergeCell ref="B46:D46"/>
    <mergeCell ref="B7:E7"/>
    <mergeCell ref="B47:D47"/>
  </mergeCells>
  <phoneticPr fontId="2" type="noConversion"/>
  <pageMargins left="0.7" right="0.7" top="0.75" bottom="0.75" header="0.3" footer="0.3"/>
  <pageSetup paperSize="9" orientation="portrait" r:id="rId1"/>
  <ignoredErrors>
    <ignoredError sqref="C2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1B89-EE24-49C6-A08E-06D732D937DC}">
  <sheetPr>
    <tabColor rgb="FFFF0000"/>
  </sheetPr>
  <dimension ref="B2:J89"/>
  <sheetViews>
    <sheetView tabSelected="1" topLeftCell="A106" zoomScale="150" zoomScaleNormal="150" workbookViewId="0">
      <selection activeCell="F41" sqref="F41"/>
    </sheetView>
  </sheetViews>
  <sheetFormatPr baseColWidth="10" defaultRowHeight="14.4" x14ac:dyDescent="0.3"/>
  <cols>
    <col min="1" max="1" width="4.6640625" customWidth="1"/>
    <col min="2" max="2" width="29" customWidth="1"/>
    <col min="3" max="3" width="13.109375" customWidth="1"/>
    <col min="4" max="4" width="30.88671875" customWidth="1"/>
    <col min="5" max="5" width="20.21875" customWidth="1"/>
    <col min="6" max="6" width="15.21875" bestFit="1" customWidth="1"/>
    <col min="7" max="7" width="14.33203125" customWidth="1"/>
    <col min="9" max="9" width="1.6640625" customWidth="1"/>
    <col min="10" max="10" width="46" customWidth="1"/>
  </cols>
  <sheetData>
    <row r="2" spans="2:8" ht="25.8" x14ac:dyDescent="0.5">
      <c r="B2" s="54" t="s">
        <v>74</v>
      </c>
      <c r="C2" s="54"/>
      <c r="D2" s="54"/>
      <c r="E2" s="54"/>
      <c r="F2" s="54"/>
      <c r="G2" s="53"/>
    </row>
    <row r="3" spans="2:8" x14ac:dyDescent="0.3">
      <c r="B3" t="s">
        <v>72</v>
      </c>
    </row>
    <row r="4" spans="2:8" x14ac:dyDescent="0.3">
      <c r="B4" t="s">
        <v>81</v>
      </c>
    </row>
    <row r="6" spans="2:8" ht="15.6" x14ac:dyDescent="0.3">
      <c r="B6" s="18" t="s">
        <v>45</v>
      </c>
      <c r="C6" s="19"/>
      <c r="D6" s="19"/>
      <c r="E6" s="19"/>
      <c r="F6" s="19"/>
      <c r="G6" s="19"/>
      <c r="H6" s="19"/>
    </row>
    <row r="11" spans="2:8" ht="15.6" x14ac:dyDescent="0.3">
      <c r="B11" s="18" t="s">
        <v>46</v>
      </c>
    </row>
    <row r="12" spans="2:8" x14ac:dyDescent="0.3">
      <c r="E12" s="12"/>
      <c r="F12" s="12"/>
    </row>
    <row r="13" spans="2:8" x14ac:dyDescent="0.3">
      <c r="E13" s="12"/>
      <c r="F13" s="12"/>
    </row>
    <row r="14" spans="2:8" x14ac:dyDescent="0.3">
      <c r="E14" s="12"/>
      <c r="F14" s="12"/>
    </row>
    <row r="15" spans="2:8" x14ac:dyDescent="0.3">
      <c r="E15" s="12"/>
      <c r="F15" s="12"/>
    </row>
    <row r="16" spans="2:8" x14ac:dyDescent="0.3">
      <c r="E16" s="12"/>
      <c r="F16" s="12"/>
    </row>
    <row r="17" spans="2:10" x14ac:dyDescent="0.3">
      <c r="E17" s="12"/>
      <c r="F17" s="12"/>
    </row>
    <row r="18" spans="2:10" x14ac:dyDescent="0.3">
      <c r="E18" s="12"/>
      <c r="F18" s="12"/>
    </row>
    <row r="19" spans="2:10" x14ac:dyDescent="0.3">
      <c r="E19" s="12"/>
      <c r="F19" s="12"/>
    </row>
    <row r="20" spans="2:10" x14ac:dyDescent="0.3">
      <c r="E20" s="12"/>
      <c r="F20" s="12"/>
    </row>
    <row r="21" spans="2:10" x14ac:dyDescent="0.3">
      <c r="E21" s="12"/>
      <c r="F21" s="12"/>
    </row>
    <row r="22" spans="2:10" ht="27" customHeight="1" x14ac:dyDescent="0.3">
      <c r="B22" s="69" t="s">
        <v>91</v>
      </c>
      <c r="C22" s="69"/>
      <c r="D22" s="11"/>
      <c r="E22" s="4"/>
      <c r="F22" s="60" t="s">
        <v>5</v>
      </c>
      <c r="G22" s="60"/>
    </row>
    <row r="23" spans="2:10" x14ac:dyDescent="0.3">
      <c r="B23" s="69"/>
      <c r="C23" s="69"/>
      <c r="D23" s="11"/>
      <c r="E23" s="2" t="s">
        <v>25</v>
      </c>
      <c r="F23" s="4" t="s">
        <v>12</v>
      </c>
      <c r="G23" s="4" t="s">
        <v>13</v>
      </c>
      <c r="H23" s="4" t="s">
        <v>14</v>
      </c>
    </row>
    <row r="24" spans="2:10" x14ac:dyDescent="0.3">
      <c r="B24" s="69"/>
      <c r="C24" s="69"/>
      <c r="D24" s="11"/>
      <c r="E24" s="13" t="s">
        <v>26</v>
      </c>
      <c r="F24" s="42">
        <f>400*1000</f>
        <v>400000</v>
      </c>
      <c r="G24" s="42">
        <f>+F24</f>
        <v>400000</v>
      </c>
    </row>
    <row r="25" spans="2:10" x14ac:dyDescent="0.3">
      <c r="B25" s="69"/>
      <c r="C25" s="69"/>
      <c r="D25" s="11"/>
      <c r="E25" s="2" t="s">
        <v>27</v>
      </c>
      <c r="F25" s="42">
        <f>+F24</f>
        <v>400000</v>
      </c>
      <c r="G25" s="42">
        <f>+G24*99%</f>
        <v>396000</v>
      </c>
      <c r="H25" s="21">
        <f>+G25-F25</f>
        <v>-4000</v>
      </c>
      <c r="J25" t="s">
        <v>82</v>
      </c>
    </row>
    <row r="26" spans="2:10" x14ac:dyDescent="0.3">
      <c r="B26" s="69"/>
      <c r="C26" s="69"/>
      <c r="D26" s="11"/>
      <c r="E26" s="2" t="s">
        <v>28</v>
      </c>
      <c r="F26" s="42">
        <f>4*(1000-600)</f>
        <v>1600</v>
      </c>
      <c r="G26" s="42">
        <f>+G24-G25</f>
        <v>4000</v>
      </c>
      <c r="H26" s="21"/>
      <c r="J26" t="s">
        <v>83</v>
      </c>
    </row>
    <row r="27" spans="2:10" ht="12.6" customHeight="1" x14ac:dyDescent="0.3">
      <c r="B27" s="69"/>
      <c r="C27" s="69"/>
      <c r="D27" s="11"/>
      <c r="E27" s="2" t="s">
        <v>29</v>
      </c>
      <c r="F27" s="42">
        <f>+F26</f>
        <v>1600</v>
      </c>
      <c r="G27" s="21"/>
      <c r="H27" s="21">
        <f>+F27-G27</f>
        <v>1600</v>
      </c>
      <c r="J27" t="s">
        <v>84</v>
      </c>
    </row>
    <row r="28" spans="2:10" x14ac:dyDescent="0.3">
      <c r="B28" s="69"/>
      <c r="C28" s="69"/>
      <c r="E28" s="2" t="s">
        <v>30</v>
      </c>
      <c r="F28" s="41"/>
      <c r="G28" s="42">
        <f>600*400*1%</f>
        <v>2400</v>
      </c>
      <c r="H28" s="21"/>
      <c r="J28" t="s">
        <v>85</v>
      </c>
    </row>
    <row r="29" spans="2:10" ht="16.8" customHeight="1" x14ac:dyDescent="0.3">
      <c r="B29" s="69"/>
      <c r="C29" s="69"/>
      <c r="E29" s="2" t="s">
        <v>31</v>
      </c>
      <c r="F29" s="56"/>
      <c r="G29" s="57">
        <f>+G28</f>
        <v>2400</v>
      </c>
      <c r="H29" s="58">
        <f>+G29-F29</f>
        <v>2400</v>
      </c>
      <c r="J29" t="s">
        <v>86</v>
      </c>
    </row>
    <row r="30" spans="2:10" ht="16.8" customHeight="1" x14ac:dyDescent="0.3">
      <c r="B30" s="69"/>
      <c r="C30" s="69"/>
      <c r="E30" s="2"/>
      <c r="F30" s="1" t="s">
        <v>32</v>
      </c>
      <c r="G30" s="4"/>
      <c r="H30" s="1">
        <f>SUM(H24:H29)</f>
        <v>0</v>
      </c>
    </row>
    <row r="31" spans="2:10" ht="16.8" customHeight="1" x14ac:dyDescent="0.3">
      <c r="B31" s="59"/>
      <c r="C31" s="59"/>
      <c r="E31" s="2"/>
      <c r="F31" s="1" t="s">
        <v>87</v>
      </c>
      <c r="G31" s="14"/>
    </row>
    <row r="32" spans="2:10" ht="16.8" customHeight="1" x14ac:dyDescent="0.3">
      <c r="B32" s="59"/>
      <c r="C32" s="59"/>
      <c r="E32" s="2"/>
      <c r="F32" s="15"/>
      <c r="G32" s="14"/>
    </row>
    <row r="33" spans="2:8" ht="16.8" customHeight="1" x14ac:dyDescent="0.3">
      <c r="B33" s="10"/>
      <c r="C33" s="10"/>
      <c r="E33" s="67" t="s">
        <v>56</v>
      </c>
      <c r="F33" s="67"/>
      <c r="G33" s="67"/>
      <c r="H33" s="67"/>
    </row>
    <row r="34" spans="2:8" ht="16.8" customHeight="1" x14ac:dyDescent="0.3">
      <c r="B34" s="10"/>
      <c r="C34" s="10"/>
      <c r="E34" s="67" t="s">
        <v>88</v>
      </c>
      <c r="F34" s="67"/>
      <c r="G34" s="67"/>
      <c r="H34" s="67"/>
    </row>
    <row r="35" spans="2:8" ht="16.8" customHeight="1" x14ac:dyDescent="0.3">
      <c r="B35" s="10"/>
      <c r="C35" s="10"/>
      <c r="E35" s="67" t="s">
        <v>89</v>
      </c>
      <c r="F35" s="67"/>
      <c r="G35" s="67"/>
      <c r="H35" s="67"/>
    </row>
    <row r="36" spans="2:8" ht="16.8" customHeight="1" x14ac:dyDescent="0.3">
      <c r="B36" s="10"/>
      <c r="C36" s="10"/>
      <c r="E36" s="2"/>
      <c r="F36" s="15"/>
      <c r="G36" s="14"/>
    </row>
    <row r="37" spans="2:8" ht="16.8" customHeight="1" x14ac:dyDescent="0.3">
      <c r="B37" s="18" t="s">
        <v>47</v>
      </c>
      <c r="C37" s="10"/>
      <c r="E37" s="2"/>
      <c r="F37" s="15"/>
      <c r="G37" s="14"/>
    </row>
    <row r="38" spans="2:8" ht="16.8" customHeight="1" x14ac:dyDescent="0.3">
      <c r="C38" s="10"/>
    </row>
    <row r="39" spans="2:8" ht="16.8" customHeight="1" x14ac:dyDescent="0.3">
      <c r="C39" s="52"/>
    </row>
    <row r="40" spans="2:8" ht="16.8" customHeight="1" x14ac:dyDescent="0.3">
      <c r="C40" s="52"/>
    </row>
    <row r="41" spans="2:8" ht="16.8" customHeight="1" x14ac:dyDescent="0.3">
      <c r="C41" s="52"/>
    </row>
    <row r="42" spans="2:8" ht="16.8" customHeight="1" x14ac:dyDescent="0.3">
      <c r="C42" s="52"/>
    </row>
    <row r="43" spans="2:8" ht="16.8" customHeight="1" x14ac:dyDescent="0.3">
      <c r="C43" s="52"/>
    </row>
    <row r="44" spans="2:8" ht="16.8" customHeight="1" x14ac:dyDescent="0.3">
      <c r="C44" s="52"/>
    </row>
    <row r="45" spans="2:8" ht="16.8" customHeight="1" x14ac:dyDescent="0.3">
      <c r="C45" s="52"/>
    </row>
    <row r="46" spans="2:8" ht="16.8" customHeight="1" x14ac:dyDescent="0.3">
      <c r="C46" s="10"/>
    </row>
    <row r="47" spans="2:8" ht="16.8" customHeight="1" x14ac:dyDescent="0.3">
      <c r="C47" s="10"/>
      <c r="F47" s="4" t="s">
        <v>12</v>
      </c>
      <c r="G47" s="4" t="s">
        <v>13</v>
      </c>
      <c r="H47" s="4" t="s">
        <v>14</v>
      </c>
    </row>
    <row r="48" spans="2:8" ht="33.6" customHeight="1" x14ac:dyDescent="0.3">
      <c r="B48" s="68" t="s">
        <v>57</v>
      </c>
      <c r="C48" s="68"/>
      <c r="D48" s="68"/>
      <c r="E48" s="2" t="s">
        <v>39</v>
      </c>
      <c r="F48" s="15">
        <v>24000</v>
      </c>
      <c r="G48" s="14">
        <v>22000</v>
      </c>
      <c r="H48">
        <f>+F48-G48</f>
        <v>2000</v>
      </c>
    </row>
    <row r="49" spans="2:10" ht="16.8" customHeight="1" x14ac:dyDescent="0.3">
      <c r="B49" s="10"/>
      <c r="C49" s="10"/>
      <c r="E49" s="2"/>
      <c r="F49" s="15"/>
      <c r="G49" s="14"/>
    </row>
    <row r="50" spans="2:10" ht="16.8" customHeight="1" x14ac:dyDescent="0.3">
      <c r="B50" s="10"/>
      <c r="C50" s="10"/>
      <c r="E50" s="2"/>
      <c r="F50" s="15"/>
      <c r="G50" s="14"/>
    </row>
    <row r="51" spans="2:10" ht="16.8" customHeight="1" x14ac:dyDescent="0.3">
      <c r="B51" s="10"/>
      <c r="C51" s="10"/>
      <c r="E51" s="17" t="s">
        <v>40</v>
      </c>
      <c r="F51" s="15"/>
      <c r="G51" s="14"/>
    </row>
    <row r="52" spans="2:10" ht="16.8" customHeight="1" x14ac:dyDescent="0.3">
      <c r="B52" s="10"/>
      <c r="C52" s="10"/>
      <c r="E52" s="17" t="s">
        <v>41</v>
      </c>
      <c r="F52" s="15"/>
      <c r="G52" s="14"/>
    </row>
    <row r="53" spans="2:10" ht="16.8" customHeight="1" x14ac:dyDescent="0.3">
      <c r="B53" s="10"/>
      <c r="C53" s="10"/>
      <c r="E53" s="17" t="s">
        <v>42</v>
      </c>
      <c r="F53" s="15"/>
      <c r="G53" s="14"/>
    </row>
    <row r="54" spans="2:10" ht="16.8" customHeight="1" x14ac:dyDescent="0.3">
      <c r="B54" s="10"/>
      <c r="C54" s="10"/>
      <c r="E54" s="2" t="s">
        <v>43</v>
      </c>
      <c r="F54" s="15"/>
      <c r="G54" s="14"/>
    </row>
    <row r="55" spans="2:10" ht="16.8" customHeight="1" x14ac:dyDescent="0.3">
      <c r="B55" s="10"/>
      <c r="C55" s="10"/>
      <c r="E55" s="9" t="s">
        <v>44</v>
      </c>
      <c r="F55" s="15"/>
      <c r="G55" s="14"/>
    </row>
    <row r="56" spans="2:10" ht="16.8" customHeight="1" x14ac:dyDescent="0.3">
      <c r="B56" s="10"/>
      <c r="C56" s="10"/>
      <c r="E56" s="2"/>
      <c r="F56" s="15"/>
      <c r="G56" s="14"/>
    </row>
    <row r="57" spans="2:10" ht="16.8" customHeight="1" x14ac:dyDescent="0.3">
      <c r="B57" s="10"/>
      <c r="C57" s="10"/>
      <c r="E57" s="2"/>
      <c r="F57" s="15"/>
      <c r="G57" s="14"/>
    </row>
    <row r="58" spans="2:10" ht="15.6" x14ac:dyDescent="0.3">
      <c r="B58" s="18" t="s">
        <v>48</v>
      </c>
      <c r="C58" s="4"/>
      <c r="D58" s="1"/>
    </row>
    <row r="59" spans="2:10" x14ac:dyDescent="0.3">
      <c r="B59" s="1"/>
      <c r="C59" s="4"/>
      <c r="D59" s="1"/>
    </row>
    <row r="60" spans="2:10" x14ac:dyDescent="0.3">
      <c r="B60" s="15" t="s">
        <v>58</v>
      </c>
      <c r="C60" s="4"/>
      <c r="D60" s="1"/>
    </row>
    <row r="61" spans="2:10" x14ac:dyDescent="0.3">
      <c r="B61" s="1"/>
      <c r="C61" s="4"/>
      <c r="D61" s="1"/>
      <c r="F61" s="60" t="s">
        <v>5</v>
      </c>
      <c r="G61" s="60"/>
    </row>
    <row r="62" spans="2:10" x14ac:dyDescent="0.3">
      <c r="B62" t="s">
        <v>0</v>
      </c>
      <c r="C62" s="2" t="s">
        <v>1</v>
      </c>
      <c r="E62" s="1" t="s">
        <v>15</v>
      </c>
      <c r="F62" s="4" t="s">
        <v>12</v>
      </c>
      <c r="G62" s="4" t="s">
        <v>13</v>
      </c>
      <c r="H62" s="4" t="s">
        <v>14</v>
      </c>
      <c r="J62" s="9" t="s">
        <v>16</v>
      </c>
    </row>
    <row r="63" spans="2:10" x14ac:dyDescent="0.3">
      <c r="B63" t="s">
        <v>2</v>
      </c>
      <c r="C63" s="5">
        <v>43282</v>
      </c>
      <c r="E63" t="s">
        <v>33</v>
      </c>
      <c r="F63" s="20">
        <v>500000</v>
      </c>
      <c r="G63" s="20">
        <v>500000</v>
      </c>
      <c r="H63" s="21">
        <f>+F63-G63</f>
        <v>0</v>
      </c>
    </row>
    <row r="64" spans="2:10" x14ac:dyDescent="0.3">
      <c r="B64" t="s">
        <v>3</v>
      </c>
      <c r="C64" s="5">
        <v>44377</v>
      </c>
      <c r="E64" t="s">
        <v>4</v>
      </c>
      <c r="F64" s="20">
        <v>1500000</v>
      </c>
      <c r="G64" s="20">
        <v>1000000</v>
      </c>
      <c r="H64" s="21">
        <f>+F64-G64</f>
        <v>500000</v>
      </c>
      <c r="J64" t="s">
        <v>59</v>
      </c>
    </row>
    <row r="65" spans="2:10" x14ac:dyDescent="0.3">
      <c r="B65" t="s">
        <v>6</v>
      </c>
      <c r="C65" s="20">
        <v>3000000</v>
      </c>
      <c r="E65" t="s">
        <v>9</v>
      </c>
      <c r="F65" s="20">
        <v>1000000</v>
      </c>
      <c r="G65" s="20">
        <v>1000000</v>
      </c>
      <c r="H65" s="21">
        <f>+F65-G65</f>
        <v>0</v>
      </c>
    </row>
    <row r="66" spans="2:10" x14ac:dyDescent="0.3">
      <c r="B66" t="s">
        <v>7</v>
      </c>
      <c r="C66" s="20">
        <v>500000</v>
      </c>
      <c r="E66" t="s">
        <v>10</v>
      </c>
      <c r="F66" s="22">
        <v>500000</v>
      </c>
      <c r="G66" s="22">
        <v>1000000</v>
      </c>
      <c r="H66" s="21">
        <f>+F66-G66</f>
        <v>-500000</v>
      </c>
      <c r="J66" t="s">
        <v>60</v>
      </c>
    </row>
    <row r="67" spans="2:10" x14ac:dyDescent="0.3">
      <c r="B67" t="s">
        <v>8</v>
      </c>
      <c r="C67" s="23">
        <f>SUM(C65:C66)</f>
        <v>3500000</v>
      </c>
      <c r="F67" s="20">
        <f>SUM(F63:F66)</f>
        <v>3500000</v>
      </c>
      <c r="G67" s="20">
        <f>SUM(G63:G66)</f>
        <v>3500000</v>
      </c>
      <c r="H67" s="21"/>
    </row>
    <row r="68" spans="2:10" x14ac:dyDescent="0.3">
      <c r="F68" s="20"/>
      <c r="G68" s="20"/>
      <c r="H68" s="21"/>
    </row>
    <row r="69" spans="2:10" x14ac:dyDescent="0.3">
      <c r="B69" s="1" t="s">
        <v>61</v>
      </c>
      <c r="C69" s="1"/>
      <c r="D69" s="1"/>
      <c r="E69" s="1"/>
      <c r="F69" s="23"/>
      <c r="G69" s="20"/>
      <c r="H69" s="21"/>
    </row>
    <row r="70" spans="2:10" x14ac:dyDescent="0.3">
      <c r="B70" s="1" t="s">
        <v>34</v>
      </c>
      <c r="C70" s="1"/>
      <c r="D70" s="1"/>
      <c r="E70" s="1"/>
      <c r="F70" s="7"/>
      <c r="G70" s="6"/>
    </row>
    <row r="71" spans="2:10" x14ac:dyDescent="0.3">
      <c r="B71" s="1"/>
      <c r="C71" s="1"/>
      <c r="D71" s="1"/>
      <c r="E71" s="1"/>
      <c r="F71" s="7"/>
      <c r="G71" s="6"/>
    </row>
    <row r="72" spans="2:10" x14ac:dyDescent="0.3">
      <c r="B72" s="24" t="s">
        <v>49</v>
      </c>
      <c r="C72" s="25"/>
      <c r="D72" s="26"/>
      <c r="E72" s="1"/>
      <c r="F72" s="7"/>
      <c r="G72" s="6"/>
    </row>
    <row r="73" spans="2:10" x14ac:dyDescent="0.3">
      <c r="B73" s="27" t="s">
        <v>35</v>
      </c>
      <c r="C73" s="28">
        <v>375000</v>
      </c>
      <c r="D73" s="29" t="s">
        <v>37</v>
      </c>
      <c r="E73" s="1"/>
      <c r="F73" s="7"/>
      <c r="G73" s="6"/>
    </row>
    <row r="74" spans="2:10" x14ac:dyDescent="0.3">
      <c r="B74" s="27" t="s">
        <v>36</v>
      </c>
      <c r="C74" s="28">
        <v>125000</v>
      </c>
      <c r="D74" s="29" t="s">
        <v>37</v>
      </c>
      <c r="E74" s="1"/>
      <c r="F74" s="7"/>
      <c r="G74" s="6"/>
    </row>
    <row r="75" spans="2:10" x14ac:dyDescent="0.3">
      <c r="B75" s="30" t="s">
        <v>24</v>
      </c>
      <c r="C75" s="31">
        <v>-500000</v>
      </c>
      <c r="D75" s="32" t="s">
        <v>38</v>
      </c>
      <c r="E75" s="1"/>
      <c r="F75" s="7"/>
      <c r="G75" s="6"/>
    </row>
    <row r="76" spans="2:10" x14ac:dyDescent="0.3">
      <c r="F76" s="6"/>
      <c r="G76" s="6"/>
    </row>
    <row r="77" spans="2:10" ht="15.6" x14ac:dyDescent="0.3">
      <c r="B77" s="18" t="s">
        <v>50</v>
      </c>
      <c r="F77" s="6"/>
      <c r="G77" s="6"/>
    </row>
    <row r="78" spans="2:10" x14ac:dyDescent="0.3">
      <c r="F78" s="6"/>
      <c r="G78" s="6"/>
    </row>
    <row r="79" spans="2:10" ht="56.4" customHeight="1" x14ac:dyDescent="0.3">
      <c r="B79" s="64" t="s">
        <v>90</v>
      </c>
      <c r="C79" s="64"/>
      <c r="D79" s="64"/>
      <c r="F79" s="6"/>
      <c r="G79" s="6"/>
    </row>
    <row r="80" spans="2:10" x14ac:dyDescent="0.3">
      <c r="E80" s="6"/>
      <c r="F80" s="6"/>
      <c r="G80" s="6"/>
    </row>
    <row r="81" spans="2:7" ht="131.4" customHeight="1" x14ac:dyDescent="0.3">
      <c r="B81" s="62" t="s">
        <v>62</v>
      </c>
      <c r="C81" s="62"/>
      <c r="D81" s="62"/>
      <c r="E81" s="6"/>
      <c r="F81" s="6"/>
      <c r="G81" s="6"/>
    </row>
    <row r="82" spans="2:7" x14ac:dyDescent="0.3">
      <c r="E82" s="6"/>
      <c r="F82" s="6"/>
      <c r="G82" s="6"/>
    </row>
    <row r="83" spans="2:7" x14ac:dyDescent="0.3">
      <c r="E83" s="6"/>
      <c r="F83" s="6"/>
      <c r="G83" s="6"/>
    </row>
    <row r="84" spans="2:7" x14ac:dyDescent="0.3">
      <c r="E84" s="6"/>
      <c r="F84" s="6"/>
      <c r="G84" s="6"/>
    </row>
    <row r="85" spans="2:7" x14ac:dyDescent="0.3">
      <c r="C85" s="6"/>
      <c r="E85" s="6"/>
      <c r="F85" s="6"/>
    </row>
    <row r="86" spans="2:7" x14ac:dyDescent="0.3">
      <c r="D86" s="2"/>
      <c r="E86" s="2"/>
    </row>
    <row r="87" spans="2:7" x14ac:dyDescent="0.3">
      <c r="D87" s="2"/>
      <c r="E87" s="2"/>
    </row>
    <row r="88" spans="2:7" x14ac:dyDescent="0.3">
      <c r="D88" s="2"/>
      <c r="E88" s="2"/>
    </row>
    <row r="89" spans="2:7" x14ac:dyDescent="0.3">
      <c r="D89" s="2"/>
      <c r="E89" s="2"/>
    </row>
  </sheetData>
  <mergeCells count="9">
    <mergeCell ref="B79:D79"/>
    <mergeCell ref="B81:D81"/>
    <mergeCell ref="F22:G22"/>
    <mergeCell ref="E34:H34"/>
    <mergeCell ref="B48:D48"/>
    <mergeCell ref="F61:G61"/>
    <mergeCell ref="E33:H33"/>
    <mergeCell ref="E35:H35"/>
    <mergeCell ref="B22:C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OPCION MÁS SIMPLE</vt:lpstr>
      <vt:lpstr>OPCIÓN MENOSCOMPLEJA (NO REEXP)</vt:lpstr>
      <vt:lpstr>OPCION COMPLEJA (REEXP)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cp:lastModifiedBy>
  <dcterms:created xsi:type="dcterms:W3CDTF">2021-06-30T18:19:31Z</dcterms:created>
  <dcterms:modified xsi:type="dcterms:W3CDTF">2021-07-21T09:50:01Z</dcterms:modified>
</cp:coreProperties>
</file>